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学生综合素质测评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<sst xmlns="http://schemas.openxmlformats.org/spreadsheetml/2006/main" count="82" uniqueCount="79">
  <si>
    <t>附件3：</t>
  </si>
  <si>
    <t>学 生 综 合 素 质  测 评 汇 总 表</t>
  </si>
  <si>
    <t>年级：2022级</t>
  </si>
  <si>
    <t xml:space="preserve">     </t>
  </si>
  <si>
    <t>班级：计算机网络技术3班</t>
  </si>
  <si>
    <t>姓名</t>
  </si>
  <si>
    <t>学号</t>
  </si>
  <si>
    <t>（一）德育素质（20%）</t>
  </si>
  <si>
    <t>（二）课程学习成绩(50%)</t>
  </si>
  <si>
    <t>（三）实践与创新素质(20%)（记实加分，分项累积，满分100分）</t>
  </si>
  <si>
    <t>（四）身心健康素质（10%）</t>
  </si>
  <si>
    <t>总分</t>
  </si>
  <si>
    <t>排名</t>
  </si>
  <si>
    <t>排名百分比（排名/班级人数</t>
  </si>
  <si>
    <t>签名确认</t>
  </si>
  <si>
    <t xml:space="preserve">考评项目扣分（列明违反德育扣分细则里的所扣分值，有几项填几个） </t>
  </si>
  <si>
    <t>本项合计分</t>
  </si>
  <si>
    <t>学年学生所有课程的平均分（除公共选修课外））</t>
  </si>
  <si>
    <t>科技创新、学科与文体活动竞赛</t>
  </si>
  <si>
    <t>劳动教育实践</t>
  </si>
  <si>
    <t>社会活动能力提升</t>
  </si>
  <si>
    <t>奖励加分项目</t>
  </si>
  <si>
    <t>基础分评定</t>
  </si>
  <si>
    <t>加减分项目</t>
  </si>
  <si>
    <t>累积加分不超过50分</t>
  </si>
  <si>
    <t>最高得分为20分</t>
  </si>
  <si>
    <t>最高得分为10分</t>
  </si>
  <si>
    <t>累积加分不超过20分</t>
  </si>
  <si>
    <t>满分60分</t>
  </si>
  <si>
    <t>最高得分为40分</t>
  </si>
  <si>
    <t>方宇乐</t>
  </si>
  <si>
    <t>李沛沛</t>
  </si>
  <si>
    <t>李昕</t>
  </si>
  <si>
    <t>彭宗昊</t>
  </si>
  <si>
    <t>刘恋</t>
  </si>
  <si>
    <t>邓郑鹏</t>
  </si>
  <si>
    <t>胡海锋</t>
  </si>
  <si>
    <t>江欣哲</t>
  </si>
  <si>
    <t>刘安健</t>
  </si>
  <si>
    <t>邬远佳</t>
  </si>
  <si>
    <t>武舒扬</t>
  </si>
  <si>
    <t>陈尚书</t>
  </si>
  <si>
    <t>王鑫霞</t>
  </si>
  <si>
    <t>朱飞</t>
  </si>
  <si>
    <t>朱福来</t>
  </si>
  <si>
    <t>皮文豪</t>
  </si>
  <si>
    <t>詹璟</t>
  </si>
  <si>
    <t>彭高俊</t>
  </si>
  <si>
    <t>利烨</t>
  </si>
  <si>
    <t>黄文亮</t>
  </si>
  <si>
    <t>李旺</t>
  </si>
  <si>
    <t>李智宏</t>
  </si>
  <si>
    <t>周启旺</t>
  </si>
  <si>
    <t>吴传洲</t>
  </si>
  <si>
    <t>刘源</t>
  </si>
  <si>
    <t>陈观平</t>
  </si>
  <si>
    <t>陈金鸿</t>
  </si>
  <si>
    <t>黄毅</t>
  </si>
  <si>
    <t>王奕博</t>
  </si>
  <si>
    <t>汪聪阳</t>
  </si>
  <si>
    <t>张义勇</t>
  </si>
  <si>
    <t>李勋杨</t>
  </si>
  <si>
    <t>邓文</t>
  </si>
  <si>
    <t>常苗苗</t>
  </si>
  <si>
    <t>周文强</t>
  </si>
  <si>
    <t>徐键</t>
  </si>
  <si>
    <t>汪立</t>
  </si>
  <si>
    <t>杨胜</t>
  </si>
  <si>
    <t>肖锋</t>
  </si>
  <si>
    <t>范昊鹏</t>
  </si>
  <si>
    <t>熊君伟</t>
  </si>
  <si>
    <t>杜林杰</t>
  </si>
  <si>
    <t>熊金浩</t>
  </si>
  <si>
    <t>周玉祥</t>
  </si>
  <si>
    <t>徐宗豪</t>
  </si>
  <si>
    <t>注：1、表格信息必须如实填写，且填写准确全面，尤其是学号须填全十个数字；</t>
  </si>
  <si>
    <t xml:space="preserve">    2、各项合计分须按比例换算；</t>
  </si>
  <si>
    <r>
      <rPr>
        <sz val="10"/>
        <color indexed="10"/>
        <rFont val="宋体"/>
        <charset val="134"/>
      </rPr>
      <t xml:space="preserve">    3、此表排名顺序按高分到低分，同分者按课程学习成绩高低排序；</t>
    </r>
  </si>
  <si>
    <t xml:space="preserve">    4、排名百分比栏单元格格式统一设置为保留两位小数的百分比；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</si>
</sst>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b/>
      <sz val="16"/>
      <name val="宋体"/>
      <charset val="134"/>
    </font>
    <font>
      <b/>
      <sz val="20"/>
      <name val="宋体"/>
      <charset val="134"/>
    </font>
    <font>
      <u/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9"/>
      <name val="宋体"/>
      <charset val="134"/>
    </font>
    <font>
      <sz val="10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10" fontId="0" fillId="0" borderId="0" xfId="0" applyNumberFormat="1" applyFont="1" applyFill="1" applyBorder="1" applyAlignment="1"/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 vertical="center"/>
    </xf>
    <xf numFmtId="10" fontId="4" fillId="0" borderId="7" xfId="0" applyNumberFormat="1" applyFont="1" applyFill="1" applyBorder="1" applyAlignment="1">
      <alignment horizontal="center" vertical="center" wrapText="1"/>
    </xf>
    <xf numFmtId="10" fontId="4" fillId="0" borderId="11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0" fontId="4" fillId="0" borderId="0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12"/>
  <sheetViews>
    <sheetView tabSelected="1" workbookViewId="0">
      <selection activeCell="O10" sqref="O10"/>
    </sheetView>
  </sheetViews>
  <sheetFormatPr defaultColWidth="9" defaultRowHeight="14.25"/>
  <cols>
    <col min="1" max="1" width="8.08333333333333" customWidth="1"/>
    <col min="2" max="2" width="13.5" customWidth="1"/>
    <col min="3" max="12" width="3.33333333333333"/>
    <col min="13" max="13" width="6.33333333333333"/>
    <col min="14" max="14" width="12.3333333333333"/>
    <col min="15" max="15" width="6.5"/>
    <col min="16" max="16" width="14.5833333333333"/>
    <col min="17" max="18" width="13.25"/>
    <col min="19" max="19" width="10.5"/>
    <col min="20" max="20" width="5.33333333333333"/>
    <col min="21" max="21" width="7.58333333333333"/>
    <col min="22" max="22" width="9.25"/>
    <col min="23" max="23" width="4.58333333333333"/>
    <col min="24" max="24" width="6.16666666666667" customWidth="1"/>
    <col min="25" max="25" width="5.33333333333333"/>
    <col min="26" max="26" width="6.91666666666667" style="1" customWidth="1"/>
  </cols>
  <sheetData>
    <row r="1" ht="24" customHeight="1" spans="1:27">
      <c r="A1" s="2" t="s">
        <v>0</v>
      </c>
      <c r="B1" s="2"/>
      <c r="C1" s="3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ht="18" customHeight="1" spans="1:26">
      <c r="A2" s="4" t="s">
        <v>2</v>
      </c>
      <c r="B2" s="4"/>
      <c r="C2" s="5" t="s">
        <v>3</v>
      </c>
      <c r="D2" s="4" t="s">
        <v>4</v>
      </c>
      <c r="E2" s="4"/>
      <c r="F2" s="4"/>
      <c r="G2" s="4"/>
      <c r="H2" s="4"/>
      <c r="I2" s="4"/>
      <c r="J2" s="4"/>
      <c r="K2" s="4"/>
      <c r="L2" s="4"/>
      <c r="M2" s="4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35"/>
    </row>
    <row r="3" ht="25.5" customHeight="1" spans="1:27">
      <c r="A3" s="6" t="s">
        <v>5</v>
      </c>
      <c r="B3" s="7" t="s">
        <v>6</v>
      </c>
      <c r="C3" s="6" t="s">
        <v>7</v>
      </c>
      <c r="D3" s="6"/>
      <c r="E3" s="6"/>
      <c r="F3" s="6"/>
      <c r="G3" s="6"/>
      <c r="H3" s="6"/>
      <c r="I3" s="6"/>
      <c r="J3" s="6"/>
      <c r="K3" s="6"/>
      <c r="L3" s="6"/>
      <c r="M3" s="6"/>
      <c r="N3" s="7" t="s">
        <v>8</v>
      </c>
      <c r="O3" s="16"/>
      <c r="P3" s="17" t="s">
        <v>9</v>
      </c>
      <c r="Q3" s="17"/>
      <c r="R3" s="17"/>
      <c r="S3" s="17"/>
      <c r="T3" s="26"/>
      <c r="U3" s="27" t="s">
        <v>10</v>
      </c>
      <c r="V3" s="27"/>
      <c r="W3" s="28"/>
      <c r="X3" s="29" t="s">
        <v>11</v>
      </c>
      <c r="Y3" s="29" t="s">
        <v>12</v>
      </c>
      <c r="Z3" s="36" t="s">
        <v>13</v>
      </c>
      <c r="AA3" s="18" t="s">
        <v>14</v>
      </c>
    </row>
    <row r="4" ht="26.25" customHeight="1" spans="1:27">
      <c r="A4" s="6"/>
      <c r="B4" s="7"/>
      <c r="C4" s="8" t="s">
        <v>15</v>
      </c>
      <c r="D4" s="9"/>
      <c r="E4" s="9"/>
      <c r="F4" s="9"/>
      <c r="G4" s="9"/>
      <c r="H4" s="9"/>
      <c r="I4" s="9"/>
      <c r="J4" s="9"/>
      <c r="K4" s="9"/>
      <c r="L4" s="9"/>
      <c r="M4" s="18" t="s">
        <v>16</v>
      </c>
      <c r="N4" s="19" t="s">
        <v>17</v>
      </c>
      <c r="O4" s="18" t="s">
        <v>16</v>
      </c>
      <c r="P4" s="20" t="s">
        <v>18</v>
      </c>
      <c r="Q4" s="8" t="s">
        <v>19</v>
      </c>
      <c r="R4" s="7" t="s">
        <v>20</v>
      </c>
      <c r="S4" s="30" t="s">
        <v>21</v>
      </c>
      <c r="T4" s="18" t="s">
        <v>16</v>
      </c>
      <c r="U4" s="18" t="s">
        <v>22</v>
      </c>
      <c r="V4" s="18" t="s">
        <v>23</v>
      </c>
      <c r="W4" s="18" t="s">
        <v>16</v>
      </c>
      <c r="X4" s="31"/>
      <c r="Y4" s="31"/>
      <c r="Z4" s="37"/>
      <c r="AA4" s="18"/>
    </row>
    <row r="5" ht="26.25" customHeight="1" spans="1:27">
      <c r="A5" s="6"/>
      <c r="B5" s="7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18"/>
      <c r="N5" s="21"/>
      <c r="O5" s="18"/>
      <c r="P5" s="18" t="s">
        <v>24</v>
      </c>
      <c r="Q5" s="8" t="s">
        <v>25</v>
      </c>
      <c r="R5" s="8" t="s">
        <v>26</v>
      </c>
      <c r="S5" s="18" t="s">
        <v>27</v>
      </c>
      <c r="T5" s="18"/>
      <c r="U5" s="18" t="s">
        <v>28</v>
      </c>
      <c r="V5" s="18" t="s">
        <v>29</v>
      </c>
      <c r="W5" s="18"/>
      <c r="X5" s="32"/>
      <c r="Y5" s="32"/>
      <c r="Z5" s="38"/>
      <c r="AA5" s="18"/>
    </row>
    <row r="6" spans="1:27">
      <c r="A6" s="10" t="s">
        <v>30</v>
      </c>
      <c r="B6" s="10">
        <v>8221122101</v>
      </c>
      <c r="C6" s="11">
        <v>2</v>
      </c>
      <c r="D6" s="11"/>
      <c r="E6" s="11"/>
      <c r="F6" s="11"/>
      <c r="G6" s="11"/>
      <c r="H6" s="11"/>
      <c r="I6" s="11"/>
      <c r="J6" s="11"/>
      <c r="K6" s="11"/>
      <c r="L6" s="11"/>
      <c r="M6" s="11">
        <v>20.4</v>
      </c>
      <c r="N6" s="11">
        <v>95.59</v>
      </c>
      <c r="O6" s="22">
        <f t="shared" ref="O6:O50" si="0">N6*0.5</f>
        <v>47.795</v>
      </c>
      <c r="P6" s="11">
        <v>50</v>
      </c>
      <c r="Q6" s="33">
        <v>8</v>
      </c>
      <c r="R6" s="34">
        <v>4</v>
      </c>
      <c r="S6" s="11">
        <v>5</v>
      </c>
      <c r="T6" s="6">
        <f t="shared" ref="T6:T50" si="1">(P6+Q6+R6+S6)*0.2</f>
        <v>13.4</v>
      </c>
      <c r="U6" s="11">
        <v>60</v>
      </c>
      <c r="V6" s="6">
        <v>14</v>
      </c>
      <c r="W6" s="6">
        <f t="shared" ref="W6:W18" si="2">(U6+V6)*0.1</f>
        <v>7.4</v>
      </c>
      <c r="X6" s="22">
        <f t="shared" ref="X6:X50" si="3">M6+O6+T6+W6</f>
        <v>88.995</v>
      </c>
      <c r="Y6" s="6">
        <f t="shared" ref="Y6:Y50" si="4">RANK(X6,$X$6:$X$50)</f>
        <v>1</v>
      </c>
      <c r="Z6" s="39">
        <f>Y6/45</f>
        <v>0.0222222222222222</v>
      </c>
      <c r="AA6" s="24"/>
    </row>
    <row r="7" spans="1:27">
      <c r="A7" s="12" t="s">
        <v>31</v>
      </c>
      <c r="B7" s="12">
        <v>8221122106</v>
      </c>
      <c r="C7" s="11">
        <v>2</v>
      </c>
      <c r="D7" s="11"/>
      <c r="E7" s="11"/>
      <c r="F7" s="11"/>
      <c r="G7" s="11"/>
      <c r="H7" s="11"/>
      <c r="I7" s="11"/>
      <c r="J7" s="11"/>
      <c r="K7" s="11"/>
      <c r="L7" s="11"/>
      <c r="M7" s="23">
        <v>20.4</v>
      </c>
      <c r="N7" s="11">
        <v>90.82</v>
      </c>
      <c r="O7" s="22">
        <f t="shared" si="0"/>
        <v>45.41</v>
      </c>
      <c r="P7" s="11">
        <v>5</v>
      </c>
      <c r="Q7" s="33">
        <v>6</v>
      </c>
      <c r="R7" s="34">
        <v>6</v>
      </c>
      <c r="S7" s="11">
        <v>12.6</v>
      </c>
      <c r="T7" s="6">
        <f t="shared" si="1"/>
        <v>5.92</v>
      </c>
      <c r="U7" s="23">
        <v>60</v>
      </c>
      <c r="V7" s="11">
        <v>14</v>
      </c>
      <c r="W7" s="6">
        <f t="shared" si="2"/>
        <v>7.4</v>
      </c>
      <c r="X7" s="22">
        <f t="shared" si="3"/>
        <v>79.13</v>
      </c>
      <c r="Y7" s="6">
        <f t="shared" si="4"/>
        <v>2</v>
      </c>
      <c r="Z7" s="39">
        <f t="shared" ref="Z7:Z50" si="5">Y7/45</f>
        <v>0.0444444444444444</v>
      </c>
      <c r="AA7" s="24"/>
    </row>
    <row r="8" spans="1:27">
      <c r="A8" s="12" t="s">
        <v>32</v>
      </c>
      <c r="B8" s="12">
        <v>8221122108</v>
      </c>
      <c r="C8" s="11">
        <v>2</v>
      </c>
      <c r="D8" s="11"/>
      <c r="E8" s="11"/>
      <c r="F8" s="11"/>
      <c r="G8" s="11"/>
      <c r="H8" s="11"/>
      <c r="I8" s="11"/>
      <c r="J8" s="11"/>
      <c r="K8" s="11"/>
      <c r="L8" s="11"/>
      <c r="M8" s="11">
        <v>20.4</v>
      </c>
      <c r="N8" s="11">
        <v>91.41</v>
      </c>
      <c r="O8" s="22">
        <f t="shared" si="0"/>
        <v>45.705</v>
      </c>
      <c r="P8" s="24"/>
      <c r="Q8" s="33">
        <v>6</v>
      </c>
      <c r="R8" s="34">
        <v>4</v>
      </c>
      <c r="S8" s="11">
        <v>7.6</v>
      </c>
      <c r="T8" s="6">
        <f t="shared" si="1"/>
        <v>3.52</v>
      </c>
      <c r="U8" s="11">
        <v>60</v>
      </c>
      <c r="V8" s="11">
        <v>14</v>
      </c>
      <c r="W8" s="6">
        <f t="shared" si="2"/>
        <v>7.4</v>
      </c>
      <c r="X8" s="22">
        <f t="shared" si="3"/>
        <v>77.025</v>
      </c>
      <c r="Y8" s="6">
        <f t="shared" si="4"/>
        <v>3</v>
      </c>
      <c r="Z8" s="39">
        <f t="shared" si="5"/>
        <v>0.0666666666666667</v>
      </c>
      <c r="AA8" s="24"/>
    </row>
    <row r="9" spans="1:27">
      <c r="A9" s="12" t="s">
        <v>33</v>
      </c>
      <c r="B9" s="12">
        <v>8221122116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>
        <v>20</v>
      </c>
      <c r="N9" s="11">
        <v>89.88</v>
      </c>
      <c r="O9" s="22">
        <f t="shared" si="0"/>
        <v>44.94</v>
      </c>
      <c r="P9" s="11">
        <v>10</v>
      </c>
      <c r="Q9" s="33">
        <v>4</v>
      </c>
      <c r="R9" s="34">
        <v>2</v>
      </c>
      <c r="S9" s="11">
        <v>5</v>
      </c>
      <c r="T9" s="6">
        <f t="shared" si="1"/>
        <v>4.2</v>
      </c>
      <c r="U9" s="11">
        <v>60</v>
      </c>
      <c r="V9" s="11">
        <v>4</v>
      </c>
      <c r="W9" s="6">
        <f t="shared" si="2"/>
        <v>6.4</v>
      </c>
      <c r="X9" s="22">
        <f t="shared" si="3"/>
        <v>75.54</v>
      </c>
      <c r="Y9" s="6">
        <f t="shared" si="4"/>
        <v>4</v>
      </c>
      <c r="Z9" s="39">
        <f t="shared" si="5"/>
        <v>0.0888888888888889</v>
      </c>
      <c r="AA9" s="24"/>
    </row>
    <row r="10" spans="1:27">
      <c r="A10" s="12" t="s">
        <v>34</v>
      </c>
      <c r="B10" s="12">
        <v>8221122113</v>
      </c>
      <c r="C10" s="11">
        <v>2</v>
      </c>
      <c r="D10" s="11"/>
      <c r="E10" s="11"/>
      <c r="F10" s="11"/>
      <c r="G10" s="11"/>
      <c r="H10" s="11"/>
      <c r="I10" s="11"/>
      <c r="J10" s="11"/>
      <c r="K10" s="11"/>
      <c r="L10" s="11"/>
      <c r="M10" s="11">
        <v>20.2</v>
      </c>
      <c r="N10" s="11">
        <v>90.41</v>
      </c>
      <c r="O10" s="22">
        <f t="shared" si="0"/>
        <v>45.205</v>
      </c>
      <c r="P10" s="24"/>
      <c r="Q10" s="33">
        <v>6</v>
      </c>
      <c r="R10" s="34">
        <v>2.6</v>
      </c>
      <c r="S10" s="11">
        <v>5</v>
      </c>
      <c r="T10" s="6">
        <f t="shared" si="1"/>
        <v>2.72</v>
      </c>
      <c r="U10" s="11">
        <v>60</v>
      </c>
      <c r="V10" s="11">
        <v>14</v>
      </c>
      <c r="W10" s="6">
        <f t="shared" si="2"/>
        <v>7.4</v>
      </c>
      <c r="X10" s="22">
        <f t="shared" si="3"/>
        <v>75.525</v>
      </c>
      <c r="Y10" s="6">
        <f t="shared" si="4"/>
        <v>5</v>
      </c>
      <c r="Z10" s="39">
        <f t="shared" si="5"/>
        <v>0.111111111111111</v>
      </c>
      <c r="AA10" s="24"/>
    </row>
    <row r="11" spans="1:27">
      <c r="A11" s="12" t="s">
        <v>35</v>
      </c>
      <c r="B11" s="12">
        <v>8221122098</v>
      </c>
      <c r="C11" s="6">
        <v>2</v>
      </c>
      <c r="D11" s="6"/>
      <c r="E11" s="6"/>
      <c r="F11" s="6"/>
      <c r="G11" s="6"/>
      <c r="H11" s="6"/>
      <c r="I11" s="6"/>
      <c r="J11" s="6"/>
      <c r="K11" s="6"/>
      <c r="L11" s="6"/>
      <c r="M11" s="6">
        <v>20.4</v>
      </c>
      <c r="N11" s="6">
        <v>91.76</v>
      </c>
      <c r="O11" s="22">
        <f t="shared" si="0"/>
        <v>45.88</v>
      </c>
      <c r="P11" s="24"/>
      <c r="Q11" s="33">
        <v>8</v>
      </c>
      <c r="R11" s="7"/>
      <c r="S11" s="6">
        <v>5.5</v>
      </c>
      <c r="T11" s="6">
        <f t="shared" si="1"/>
        <v>2.7</v>
      </c>
      <c r="U11" s="6">
        <v>60</v>
      </c>
      <c r="V11" s="6">
        <v>4</v>
      </c>
      <c r="W11" s="6">
        <f t="shared" si="2"/>
        <v>6.4</v>
      </c>
      <c r="X11" s="22">
        <f t="shared" si="3"/>
        <v>75.38</v>
      </c>
      <c r="Y11" s="6">
        <f t="shared" si="4"/>
        <v>6</v>
      </c>
      <c r="Z11" s="39">
        <f t="shared" si="5"/>
        <v>0.133333333333333</v>
      </c>
      <c r="AA11" s="24"/>
    </row>
    <row r="12" spans="1:27">
      <c r="A12" s="12" t="s">
        <v>36</v>
      </c>
      <c r="B12" s="12">
        <v>8221122102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>
        <v>20</v>
      </c>
      <c r="N12" s="11">
        <v>91.18</v>
      </c>
      <c r="O12" s="22">
        <f t="shared" si="0"/>
        <v>45.59</v>
      </c>
      <c r="P12" s="24"/>
      <c r="Q12" s="33">
        <v>4</v>
      </c>
      <c r="R12" s="34"/>
      <c r="S12" s="11">
        <v>5.5</v>
      </c>
      <c r="T12" s="6">
        <f t="shared" si="1"/>
        <v>1.9</v>
      </c>
      <c r="U12" s="11">
        <v>60</v>
      </c>
      <c r="V12" s="6">
        <v>4</v>
      </c>
      <c r="W12" s="6">
        <f t="shared" si="2"/>
        <v>6.4</v>
      </c>
      <c r="X12" s="22">
        <f t="shared" si="3"/>
        <v>73.89</v>
      </c>
      <c r="Y12" s="6">
        <f t="shared" si="4"/>
        <v>7</v>
      </c>
      <c r="Z12" s="39">
        <f t="shared" si="5"/>
        <v>0.155555555555556</v>
      </c>
      <c r="AA12" s="24"/>
    </row>
    <row r="13" spans="1:27">
      <c r="A13" s="12" t="s">
        <v>37</v>
      </c>
      <c r="B13" s="12">
        <v>8221122105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>
        <v>20</v>
      </c>
      <c r="N13" s="11">
        <v>87</v>
      </c>
      <c r="O13" s="22">
        <f t="shared" si="0"/>
        <v>43.5</v>
      </c>
      <c r="P13" s="11">
        <v>5</v>
      </c>
      <c r="Q13" s="33">
        <v>4</v>
      </c>
      <c r="R13" s="34">
        <v>2</v>
      </c>
      <c r="S13" s="11"/>
      <c r="T13" s="6">
        <f t="shared" si="1"/>
        <v>2.2</v>
      </c>
      <c r="U13" s="11">
        <v>60</v>
      </c>
      <c r="V13" s="11">
        <v>4</v>
      </c>
      <c r="W13" s="6">
        <f t="shared" si="2"/>
        <v>6.4</v>
      </c>
      <c r="X13" s="22">
        <f t="shared" si="3"/>
        <v>72.1</v>
      </c>
      <c r="Y13" s="6">
        <f t="shared" si="4"/>
        <v>8</v>
      </c>
      <c r="Z13" s="39">
        <f t="shared" si="5"/>
        <v>0.177777777777778</v>
      </c>
      <c r="AA13" s="24"/>
    </row>
    <row r="14" spans="1:27">
      <c r="A14" s="12" t="s">
        <v>38</v>
      </c>
      <c r="B14" s="12">
        <v>8221122112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>
        <v>20</v>
      </c>
      <c r="N14" s="11">
        <v>86.76</v>
      </c>
      <c r="O14" s="22">
        <f t="shared" si="0"/>
        <v>43.38</v>
      </c>
      <c r="P14" s="24"/>
      <c r="Q14" s="33">
        <v>4</v>
      </c>
      <c r="R14" s="34">
        <v>2</v>
      </c>
      <c r="S14" s="11"/>
      <c r="T14" s="6">
        <f t="shared" si="1"/>
        <v>1.2</v>
      </c>
      <c r="U14" s="11">
        <v>60</v>
      </c>
      <c r="V14" s="11">
        <v>4</v>
      </c>
      <c r="W14" s="6">
        <f t="shared" si="2"/>
        <v>6.4</v>
      </c>
      <c r="X14" s="22">
        <f t="shared" si="3"/>
        <v>70.98</v>
      </c>
      <c r="Y14" s="6">
        <f t="shared" si="4"/>
        <v>9</v>
      </c>
      <c r="Z14" s="39">
        <f t="shared" si="5"/>
        <v>0.2</v>
      </c>
      <c r="AA14" s="24"/>
    </row>
    <row r="15" spans="1:27">
      <c r="A15" s="12" t="s">
        <v>39</v>
      </c>
      <c r="B15" s="12">
        <v>8221122122</v>
      </c>
      <c r="C15" s="11">
        <v>1</v>
      </c>
      <c r="D15" s="11"/>
      <c r="E15" s="11"/>
      <c r="F15" s="11"/>
      <c r="G15" s="11"/>
      <c r="H15" s="11"/>
      <c r="I15" s="11"/>
      <c r="J15" s="11"/>
      <c r="K15" s="11"/>
      <c r="L15" s="11"/>
      <c r="M15" s="11">
        <v>20.2</v>
      </c>
      <c r="N15" s="11">
        <v>84.59</v>
      </c>
      <c r="O15" s="22">
        <f t="shared" si="0"/>
        <v>42.295</v>
      </c>
      <c r="P15" s="24"/>
      <c r="Q15" s="33">
        <v>6</v>
      </c>
      <c r="R15" s="34">
        <v>1</v>
      </c>
      <c r="S15" s="11">
        <v>2.6</v>
      </c>
      <c r="T15" s="6">
        <f t="shared" si="1"/>
        <v>1.92</v>
      </c>
      <c r="U15" s="11">
        <v>60</v>
      </c>
      <c r="V15" s="11">
        <v>4</v>
      </c>
      <c r="W15" s="6">
        <f t="shared" si="2"/>
        <v>6.4</v>
      </c>
      <c r="X15" s="22">
        <f t="shared" si="3"/>
        <v>70.815</v>
      </c>
      <c r="Y15" s="6">
        <f t="shared" si="4"/>
        <v>10</v>
      </c>
      <c r="Z15" s="39">
        <f t="shared" si="5"/>
        <v>0.222222222222222</v>
      </c>
      <c r="AA15" s="24"/>
    </row>
    <row r="16" spans="1:27">
      <c r="A16" s="12" t="s">
        <v>40</v>
      </c>
      <c r="B16" s="12">
        <v>8221122124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>
        <v>20</v>
      </c>
      <c r="N16" s="11">
        <v>86.71</v>
      </c>
      <c r="O16" s="22">
        <f t="shared" si="0"/>
        <v>43.355</v>
      </c>
      <c r="P16" s="24"/>
      <c r="Q16" s="33">
        <v>4</v>
      </c>
      <c r="R16" s="34"/>
      <c r="S16" s="11"/>
      <c r="T16" s="6">
        <f t="shared" si="1"/>
        <v>0.8</v>
      </c>
      <c r="U16" s="11">
        <v>60</v>
      </c>
      <c r="V16" s="11">
        <v>4</v>
      </c>
      <c r="W16" s="6">
        <f t="shared" si="2"/>
        <v>6.4</v>
      </c>
      <c r="X16" s="22">
        <f t="shared" si="3"/>
        <v>70.555</v>
      </c>
      <c r="Y16" s="6">
        <f t="shared" si="4"/>
        <v>11</v>
      </c>
      <c r="Z16" s="39">
        <f t="shared" si="5"/>
        <v>0.244444444444444</v>
      </c>
      <c r="AA16" s="24"/>
    </row>
    <row r="17" spans="1:27">
      <c r="A17" s="12" t="s">
        <v>41</v>
      </c>
      <c r="B17" s="12">
        <v>8221122096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>
        <v>20</v>
      </c>
      <c r="N17" s="6">
        <v>86.06</v>
      </c>
      <c r="O17" s="22">
        <f t="shared" si="0"/>
        <v>43.03</v>
      </c>
      <c r="P17" s="24"/>
      <c r="Q17" s="33">
        <v>4</v>
      </c>
      <c r="R17" s="7"/>
      <c r="S17" s="6"/>
      <c r="T17" s="6">
        <f t="shared" si="1"/>
        <v>0.8</v>
      </c>
      <c r="U17" s="6">
        <v>60</v>
      </c>
      <c r="V17" s="6">
        <v>4</v>
      </c>
      <c r="W17" s="6">
        <f t="shared" si="2"/>
        <v>6.4</v>
      </c>
      <c r="X17" s="22">
        <f t="shared" si="3"/>
        <v>70.23</v>
      </c>
      <c r="Y17" s="6">
        <f t="shared" si="4"/>
        <v>12</v>
      </c>
      <c r="Z17" s="39">
        <f t="shared" si="5"/>
        <v>0.266666666666667</v>
      </c>
      <c r="AA17" s="24"/>
    </row>
    <row r="18" spans="1:27">
      <c r="A18" s="12" t="s">
        <v>42</v>
      </c>
      <c r="B18" s="12">
        <v>8221122120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>
        <v>20</v>
      </c>
      <c r="N18" s="11">
        <v>83.47</v>
      </c>
      <c r="O18" s="22">
        <f t="shared" si="0"/>
        <v>41.735</v>
      </c>
      <c r="P18" s="24"/>
      <c r="Q18" s="33">
        <v>4</v>
      </c>
      <c r="R18" s="34">
        <v>4</v>
      </c>
      <c r="S18" s="11">
        <v>2.1</v>
      </c>
      <c r="T18" s="6">
        <f t="shared" si="1"/>
        <v>2.02</v>
      </c>
      <c r="U18" s="11">
        <v>60</v>
      </c>
      <c r="V18" s="11">
        <v>4</v>
      </c>
      <c r="W18" s="6">
        <f t="shared" si="2"/>
        <v>6.4</v>
      </c>
      <c r="X18" s="22">
        <f t="shared" si="3"/>
        <v>70.155</v>
      </c>
      <c r="Y18" s="6">
        <f t="shared" si="4"/>
        <v>13</v>
      </c>
      <c r="Z18" s="39">
        <f t="shared" si="5"/>
        <v>0.288888888888889</v>
      </c>
      <c r="AA18" s="24"/>
    </row>
    <row r="19" spans="1:27">
      <c r="A19" s="12" t="s">
        <v>43</v>
      </c>
      <c r="B19" s="12">
        <v>8221122136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>
        <v>20</v>
      </c>
      <c r="N19" s="11">
        <v>85.29</v>
      </c>
      <c r="O19" s="22">
        <f t="shared" si="0"/>
        <v>42.645</v>
      </c>
      <c r="P19" s="24"/>
      <c r="Q19" s="33">
        <v>4</v>
      </c>
      <c r="R19" s="34"/>
      <c r="S19" s="11"/>
      <c r="T19" s="6">
        <f t="shared" si="1"/>
        <v>0.8</v>
      </c>
      <c r="U19" s="11">
        <v>60</v>
      </c>
      <c r="V19" s="11">
        <v>4</v>
      </c>
      <c r="W19" s="11">
        <v>6.4</v>
      </c>
      <c r="X19" s="22">
        <f t="shared" si="3"/>
        <v>69.845</v>
      </c>
      <c r="Y19" s="6">
        <f t="shared" si="4"/>
        <v>14</v>
      </c>
      <c r="Z19" s="39">
        <f t="shared" si="5"/>
        <v>0.311111111111111</v>
      </c>
      <c r="AA19" s="24"/>
    </row>
    <row r="20" spans="1:27">
      <c r="A20" s="12" t="s">
        <v>44</v>
      </c>
      <c r="B20" s="12">
        <v>8221122137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>
        <v>20</v>
      </c>
      <c r="N20" s="11">
        <v>83.71</v>
      </c>
      <c r="O20" s="22">
        <f t="shared" si="0"/>
        <v>41.855</v>
      </c>
      <c r="P20" s="24"/>
      <c r="Q20" s="33">
        <v>4</v>
      </c>
      <c r="R20" s="34">
        <v>2</v>
      </c>
      <c r="S20" s="11">
        <v>0.8</v>
      </c>
      <c r="T20" s="6">
        <f t="shared" si="1"/>
        <v>1.36</v>
      </c>
      <c r="U20" s="11">
        <v>60</v>
      </c>
      <c r="V20" s="11">
        <v>4</v>
      </c>
      <c r="W20" s="11">
        <v>6.4</v>
      </c>
      <c r="X20" s="22">
        <f t="shared" si="3"/>
        <v>69.615</v>
      </c>
      <c r="Y20" s="6">
        <f t="shared" si="4"/>
        <v>15</v>
      </c>
      <c r="Z20" s="39">
        <f t="shared" si="5"/>
        <v>0.333333333333333</v>
      </c>
      <c r="AA20" s="24"/>
    </row>
    <row r="21" spans="1:27">
      <c r="A21" s="12" t="s">
        <v>45</v>
      </c>
      <c r="B21" s="12">
        <v>8221122117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>
        <v>20</v>
      </c>
      <c r="N21" s="11">
        <v>82.76</v>
      </c>
      <c r="O21" s="22">
        <f t="shared" si="0"/>
        <v>41.38</v>
      </c>
      <c r="P21" s="24"/>
      <c r="Q21" s="33">
        <v>4</v>
      </c>
      <c r="R21" s="34">
        <v>2</v>
      </c>
      <c r="S21" s="11"/>
      <c r="T21" s="6">
        <f t="shared" si="1"/>
        <v>1.2</v>
      </c>
      <c r="U21" s="11">
        <v>60</v>
      </c>
      <c r="V21" s="11">
        <v>4</v>
      </c>
      <c r="W21" s="6">
        <f>(U21+V21)*0.1</f>
        <v>6.4</v>
      </c>
      <c r="X21" s="22">
        <f t="shared" si="3"/>
        <v>68.98</v>
      </c>
      <c r="Y21" s="6">
        <f t="shared" si="4"/>
        <v>16</v>
      </c>
      <c r="Z21" s="39">
        <f t="shared" si="5"/>
        <v>0.355555555555556</v>
      </c>
      <c r="AA21" s="24"/>
    </row>
    <row r="22" spans="1:27">
      <c r="A22" s="12" t="s">
        <v>46</v>
      </c>
      <c r="B22" s="12">
        <v>8221122131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>
        <v>20</v>
      </c>
      <c r="N22" s="11">
        <v>82.18</v>
      </c>
      <c r="O22" s="22">
        <f t="shared" si="0"/>
        <v>41.09</v>
      </c>
      <c r="P22" s="24"/>
      <c r="Q22" s="33">
        <v>4</v>
      </c>
      <c r="R22" s="34"/>
      <c r="S22" s="11">
        <v>2.6</v>
      </c>
      <c r="T22" s="6">
        <f t="shared" si="1"/>
        <v>1.32</v>
      </c>
      <c r="U22" s="11">
        <v>60</v>
      </c>
      <c r="V22" s="11">
        <v>4</v>
      </c>
      <c r="W22" s="11">
        <v>6.4</v>
      </c>
      <c r="X22" s="22">
        <f t="shared" si="3"/>
        <v>68.81</v>
      </c>
      <c r="Y22" s="6">
        <f t="shared" si="4"/>
        <v>17</v>
      </c>
      <c r="Z22" s="39">
        <f t="shared" si="5"/>
        <v>0.377777777777778</v>
      </c>
      <c r="AA22" s="24"/>
    </row>
    <row r="23" spans="1:27">
      <c r="A23" s="12" t="s">
        <v>47</v>
      </c>
      <c r="B23" s="12">
        <v>8221122115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>
        <v>20</v>
      </c>
      <c r="N23" s="11">
        <v>82.41</v>
      </c>
      <c r="O23" s="22">
        <f t="shared" si="0"/>
        <v>41.205</v>
      </c>
      <c r="P23" s="24"/>
      <c r="Q23" s="33">
        <v>4</v>
      </c>
      <c r="R23" s="34">
        <v>2</v>
      </c>
      <c r="S23" s="11"/>
      <c r="T23" s="6">
        <f t="shared" si="1"/>
        <v>1.2</v>
      </c>
      <c r="U23" s="11">
        <v>60</v>
      </c>
      <c r="V23" s="11">
        <v>4</v>
      </c>
      <c r="W23" s="6">
        <f>(U23+V23)*0.1</f>
        <v>6.4</v>
      </c>
      <c r="X23" s="22">
        <f t="shared" si="3"/>
        <v>68.805</v>
      </c>
      <c r="Y23" s="6">
        <f t="shared" si="4"/>
        <v>18</v>
      </c>
      <c r="Z23" s="39">
        <f t="shared" si="5"/>
        <v>0.4</v>
      </c>
      <c r="AA23" s="24"/>
    </row>
    <row r="24" spans="1:27">
      <c r="A24" s="12" t="s">
        <v>48</v>
      </c>
      <c r="B24" s="12">
        <v>8221122111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>
        <v>20</v>
      </c>
      <c r="N24" s="11">
        <v>81.76</v>
      </c>
      <c r="O24" s="22">
        <f t="shared" si="0"/>
        <v>40.88</v>
      </c>
      <c r="P24" s="24"/>
      <c r="Q24" s="33">
        <v>4</v>
      </c>
      <c r="R24" s="34"/>
      <c r="S24" s="11">
        <v>0.8</v>
      </c>
      <c r="T24" s="6">
        <f t="shared" si="1"/>
        <v>0.96</v>
      </c>
      <c r="U24" s="11">
        <v>60</v>
      </c>
      <c r="V24" s="11">
        <v>4</v>
      </c>
      <c r="W24" s="6">
        <f>(U24+V24)*0.1</f>
        <v>6.4</v>
      </c>
      <c r="X24" s="22">
        <f t="shared" si="3"/>
        <v>68.24</v>
      </c>
      <c r="Y24" s="6">
        <f t="shared" si="4"/>
        <v>19</v>
      </c>
      <c r="Z24" s="39">
        <f t="shared" si="5"/>
        <v>0.422222222222222</v>
      </c>
      <c r="AA24" s="24"/>
    </row>
    <row r="25" spans="1:27">
      <c r="A25" s="12" t="s">
        <v>49</v>
      </c>
      <c r="B25" s="12">
        <v>8221122103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>
        <v>20</v>
      </c>
      <c r="N25" s="11">
        <v>82.06</v>
      </c>
      <c r="O25" s="22">
        <f t="shared" si="0"/>
        <v>41.03</v>
      </c>
      <c r="P25" s="24"/>
      <c r="Q25" s="33">
        <v>4</v>
      </c>
      <c r="R25" s="34"/>
      <c r="S25" s="11"/>
      <c r="T25" s="6">
        <f t="shared" si="1"/>
        <v>0.8</v>
      </c>
      <c r="U25" s="11">
        <v>60</v>
      </c>
      <c r="V25" s="6">
        <v>4</v>
      </c>
      <c r="W25" s="6">
        <f>(U25+V25)*0.1</f>
        <v>6.4</v>
      </c>
      <c r="X25" s="22">
        <f t="shared" si="3"/>
        <v>68.23</v>
      </c>
      <c r="Y25" s="6">
        <f t="shared" si="4"/>
        <v>20</v>
      </c>
      <c r="Z25" s="39">
        <f t="shared" si="5"/>
        <v>0.444444444444444</v>
      </c>
      <c r="AA25" s="24"/>
    </row>
    <row r="26" spans="1:27">
      <c r="A26" s="12" t="s">
        <v>50</v>
      </c>
      <c r="B26" s="12">
        <v>8221122107</v>
      </c>
      <c r="C26" s="11">
        <v>2</v>
      </c>
      <c r="D26" s="11"/>
      <c r="E26" s="11"/>
      <c r="F26" s="11"/>
      <c r="G26" s="11"/>
      <c r="H26" s="11"/>
      <c r="I26" s="11"/>
      <c r="J26" s="11"/>
      <c r="K26" s="11"/>
      <c r="L26" s="11"/>
      <c r="M26" s="11">
        <v>20.4</v>
      </c>
      <c r="N26" s="11">
        <v>78.82</v>
      </c>
      <c r="O26" s="22">
        <f t="shared" si="0"/>
        <v>39.41</v>
      </c>
      <c r="P26" s="24"/>
      <c r="Q26" s="33">
        <v>4</v>
      </c>
      <c r="R26" s="34">
        <v>6</v>
      </c>
      <c r="S26" s="11"/>
      <c r="T26" s="6">
        <f t="shared" si="1"/>
        <v>2</v>
      </c>
      <c r="U26" s="11">
        <v>60</v>
      </c>
      <c r="V26" s="11">
        <v>4</v>
      </c>
      <c r="W26" s="6">
        <f>(U26+V26)*0.1</f>
        <v>6.4</v>
      </c>
      <c r="X26" s="22">
        <f t="shared" si="3"/>
        <v>68.21</v>
      </c>
      <c r="Y26" s="6">
        <f t="shared" si="4"/>
        <v>21</v>
      </c>
      <c r="Z26" s="39">
        <f t="shared" si="5"/>
        <v>0.466666666666667</v>
      </c>
      <c r="AA26" s="24"/>
    </row>
    <row r="27" spans="1:27">
      <c r="A27" s="12" t="s">
        <v>51</v>
      </c>
      <c r="B27" s="12">
        <v>8221122110</v>
      </c>
      <c r="C27" s="11">
        <v>-2</v>
      </c>
      <c r="D27" s="11"/>
      <c r="E27" s="11"/>
      <c r="F27" s="11"/>
      <c r="G27" s="11"/>
      <c r="H27" s="11"/>
      <c r="I27" s="11"/>
      <c r="J27" s="11"/>
      <c r="K27" s="11"/>
      <c r="L27" s="11"/>
      <c r="M27" s="11">
        <v>19.6</v>
      </c>
      <c r="N27" s="11">
        <v>82.65</v>
      </c>
      <c r="O27" s="22">
        <f t="shared" si="0"/>
        <v>41.325</v>
      </c>
      <c r="P27" s="24"/>
      <c r="Q27" s="33">
        <v>4</v>
      </c>
      <c r="R27" s="34"/>
      <c r="S27" s="11"/>
      <c r="T27" s="6">
        <f t="shared" si="1"/>
        <v>0.8</v>
      </c>
      <c r="U27" s="11">
        <v>60</v>
      </c>
      <c r="V27" s="11">
        <v>4</v>
      </c>
      <c r="W27" s="6">
        <f>(U27+V27)*0.1</f>
        <v>6.4</v>
      </c>
      <c r="X27" s="22">
        <f t="shared" si="3"/>
        <v>68.125</v>
      </c>
      <c r="Y27" s="6">
        <f t="shared" si="4"/>
        <v>22</v>
      </c>
      <c r="Z27" s="39">
        <f t="shared" si="5"/>
        <v>0.488888888888889</v>
      </c>
      <c r="AA27" s="24"/>
    </row>
    <row r="28" spans="1:27">
      <c r="A28" s="12" t="s">
        <v>52</v>
      </c>
      <c r="B28" s="12">
        <v>8221122133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>
        <v>20</v>
      </c>
      <c r="N28" s="11">
        <v>81.29</v>
      </c>
      <c r="O28" s="22">
        <f t="shared" si="0"/>
        <v>40.645</v>
      </c>
      <c r="P28" s="24"/>
      <c r="Q28" s="33">
        <v>4</v>
      </c>
      <c r="R28" s="34"/>
      <c r="S28" s="11"/>
      <c r="T28" s="6">
        <f t="shared" si="1"/>
        <v>0.8</v>
      </c>
      <c r="U28" s="11">
        <v>60</v>
      </c>
      <c r="V28" s="11">
        <v>4</v>
      </c>
      <c r="W28" s="11">
        <v>6.4</v>
      </c>
      <c r="X28" s="22">
        <f t="shared" si="3"/>
        <v>67.845</v>
      </c>
      <c r="Y28" s="6">
        <f t="shared" si="4"/>
        <v>23</v>
      </c>
      <c r="Z28" s="39">
        <f t="shared" si="5"/>
        <v>0.511111111111111</v>
      </c>
      <c r="AA28" s="24"/>
    </row>
    <row r="29" spans="1:27">
      <c r="A29" s="12" t="s">
        <v>53</v>
      </c>
      <c r="B29" s="12">
        <v>8221122123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>
        <v>20</v>
      </c>
      <c r="N29" s="11">
        <v>81.24</v>
      </c>
      <c r="O29" s="22">
        <f t="shared" si="0"/>
        <v>40.62</v>
      </c>
      <c r="P29" s="24"/>
      <c r="Q29" s="33">
        <v>4</v>
      </c>
      <c r="R29" s="34"/>
      <c r="S29" s="11"/>
      <c r="T29" s="6">
        <f t="shared" si="1"/>
        <v>0.8</v>
      </c>
      <c r="U29" s="11">
        <v>60</v>
      </c>
      <c r="V29" s="11">
        <v>4</v>
      </c>
      <c r="W29" s="6">
        <f t="shared" ref="W29:W35" si="6">(U29+V29)*0.1</f>
        <v>6.4</v>
      </c>
      <c r="X29" s="22">
        <f t="shared" si="3"/>
        <v>67.82</v>
      </c>
      <c r="Y29" s="6">
        <f t="shared" si="4"/>
        <v>24</v>
      </c>
      <c r="Z29" s="39">
        <f t="shared" si="5"/>
        <v>0.533333333333333</v>
      </c>
      <c r="AA29" s="24"/>
    </row>
    <row r="30" spans="1:27">
      <c r="A30" s="12" t="s">
        <v>54</v>
      </c>
      <c r="B30" s="12">
        <v>8221122114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>
        <v>20</v>
      </c>
      <c r="N30" s="11">
        <v>81.18</v>
      </c>
      <c r="O30" s="22">
        <f t="shared" si="0"/>
        <v>40.59</v>
      </c>
      <c r="P30" s="24"/>
      <c r="Q30" s="33">
        <v>4</v>
      </c>
      <c r="R30" s="34"/>
      <c r="S30" s="11"/>
      <c r="T30" s="6">
        <f t="shared" si="1"/>
        <v>0.8</v>
      </c>
      <c r="U30" s="11">
        <v>60</v>
      </c>
      <c r="V30" s="11">
        <v>4</v>
      </c>
      <c r="W30" s="6">
        <f t="shared" si="6"/>
        <v>6.4</v>
      </c>
      <c r="X30" s="22">
        <f t="shared" si="3"/>
        <v>67.79</v>
      </c>
      <c r="Y30" s="6">
        <f t="shared" si="4"/>
        <v>25</v>
      </c>
      <c r="Z30" s="39">
        <f t="shared" si="5"/>
        <v>0.555555555555556</v>
      </c>
      <c r="AA30" s="24"/>
    </row>
    <row r="31" spans="1:27">
      <c r="A31" s="12" t="s">
        <v>55</v>
      </c>
      <c r="B31" s="12">
        <v>8221122094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25">
        <v>20</v>
      </c>
      <c r="N31" s="6">
        <v>80.47</v>
      </c>
      <c r="O31" s="22">
        <f t="shared" si="0"/>
        <v>40.235</v>
      </c>
      <c r="P31" s="24"/>
      <c r="Q31" s="33">
        <v>4</v>
      </c>
      <c r="R31" s="7"/>
      <c r="S31" s="6">
        <v>0.8</v>
      </c>
      <c r="T31" s="6">
        <f t="shared" si="1"/>
        <v>0.96</v>
      </c>
      <c r="U31" s="25">
        <v>60</v>
      </c>
      <c r="V31" s="6">
        <v>4</v>
      </c>
      <c r="W31" s="6">
        <f t="shared" si="6"/>
        <v>6.4</v>
      </c>
      <c r="X31" s="22">
        <f t="shared" si="3"/>
        <v>67.595</v>
      </c>
      <c r="Y31" s="6">
        <f t="shared" si="4"/>
        <v>26</v>
      </c>
      <c r="Z31" s="39">
        <f t="shared" si="5"/>
        <v>0.577777777777778</v>
      </c>
      <c r="AA31" s="24"/>
    </row>
    <row r="32" spans="1:27">
      <c r="A32" s="12" t="s">
        <v>56</v>
      </c>
      <c r="B32" s="12">
        <v>8221122095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>
        <v>20</v>
      </c>
      <c r="N32" s="6">
        <v>80.53</v>
      </c>
      <c r="O32" s="22">
        <f t="shared" si="0"/>
        <v>40.265</v>
      </c>
      <c r="P32" s="24"/>
      <c r="Q32" s="33">
        <v>4</v>
      </c>
      <c r="R32" s="7"/>
      <c r="S32" s="6"/>
      <c r="T32" s="6">
        <f t="shared" si="1"/>
        <v>0.8</v>
      </c>
      <c r="U32" s="6">
        <v>60</v>
      </c>
      <c r="V32" s="6">
        <v>4</v>
      </c>
      <c r="W32" s="6">
        <f t="shared" si="6"/>
        <v>6.4</v>
      </c>
      <c r="X32" s="22">
        <f t="shared" si="3"/>
        <v>67.465</v>
      </c>
      <c r="Y32" s="6">
        <f t="shared" si="4"/>
        <v>27</v>
      </c>
      <c r="Z32" s="39">
        <f t="shared" si="5"/>
        <v>0.6</v>
      </c>
      <c r="AA32" s="24"/>
    </row>
    <row r="33" spans="1:27">
      <c r="A33" s="12" t="s">
        <v>57</v>
      </c>
      <c r="B33" s="12">
        <v>8221122104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>
        <v>20</v>
      </c>
      <c r="N33" s="11">
        <v>79.53</v>
      </c>
      <c r="O33" s="22">
        <f t="shared" si="0"/>
        <v>39.765</v>
      </c>
      <c r="P33" s="24"/>
      <c r="Q33" s="33">
        <v>4</v>
      </c>
      <c r="R33" s="34">
        <v>2</v>
      </c>
      <c r="S33" s="11"/>
      <c r="T33" s="6">
        <f t="shared" si="1"/>
        <v>1.2</v>
      </c>
      <c r="U33" s="11">
        <v>60</v>
      </c>
      <c r="V33" s="6">
        <v>4</v>
      </c>
      <c r="W33" s="6">
        <f t="shared" si="6"/>
        <v>6.4</v>
      </c>
      <c r="X33" s="22">
        <f t="shared" si="3"/>
        <v>67.365</v>
      </c>
      <c r="Y33" s="6">
        <f t="shared" si="4"/>
        <v>28</v>
      </c>
      <c r="Z33" s="39">
        <f t="shared" si="5"/>
        <v>0.622222222222222</v>
      </c>
      <c r="AA33" s="24"/>
    </row>
    <row r="34" spans="1:27">
      <c r="A34" s="12" t="s">
        <v>58</v>
      </c>
      <c r="B34" s="12">
        <v>8221122121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>
        <v>20</v>
      </c>
      <c r="N34" s="11">
        <v>80.12</v>
      </c>
      <c r="O34" s="22">
        <f t="shared" si="0"/>
        <v>40.06</v>
      </c>
      <c r="P34" s="24"/>
      <c r="Q34" s="33">
        <v>4</v>
      </c>
      <c r="R34" s="34"/>
      <c r="S34" s="11"/>
      <c r="T34" s="6">
        <f t="shared" si="1"/>
        <v>0.8</v>
      </c>
      <c r="U34" s="11">
        <v>60</v>
      </c>
      <c r="V34" s="11">
        <v>4</v>
      </c>
      <c r="W34" s="6">
        <f t="shared" si="6"/>
        <v>6.4</v>
      </c>
      <c r="X34" s="22">
        <f t="shared" si="3"/>
        <v>67.26</v>
      </c>
      <c r="Y34" s="6">
        <f t="shared" si="4"/>
        <v>29</v>
      </c>
      <c r="Z34" s="39">
        <f t="shared" si="5"/>
        <v>0.644444444444444</v>
      </c>
      <c r="AA34" s="24"/>
    </row>
    <row r="35" spans="1:27">
      <c r="A35" s="12" t="s">
        <v>59</v>
      </c>
      <c r="B35" s="12">
        <v>8221122118</v>
      </c>
      <c r="C35" s="11">
        <v>-1</v>
      </c>
      <c r="D35" s="11"/>
      <c r="E35" s="11"/>
      <c r="F35" s="11"/>
      <c r="G35" s="11"/>
      <c r="H35" s="11"/>
      <c r="I35" s="11"/>
      <c r="J35" s="11"/>
      <c r="K35" s="11"/>
      <c r="L35" s="11"/>
      <c r="M35" s="11">
        <v>19.8</v>
      </c>
      <c r="N35" s="11">
        <v>80.47</v>
      </c>
      <c r="O35" s="22">
        <f t="shared" si="0"/>
        <v>40.235</v>
      </c>
      <c r="P35" s="24"/>
      <c r="Q35" s="33">
        <v>4</v>
      </c>
      <c r="R35" s="34"/>
      <c r="S35" s="11"/>
      <c r="T35" s="6">
        <f t="shared" si="1"/>
        <v>0.8</v>
      </c>
      <c r="U35" s="11">
        <v>60</v>
      </c>
      <c r="V35" s="11">
        <v>4</v>
      </c>
      <c r="W35" s="6">
        <f t="shared" si="6"/>
        <v>6.4</v>
      </c>
      <c r="X35" s="22">
        <f t="shared" si="3"/>
        <v>67.235</v>
      </c>
      <c r="Y35" s="6">
        <f t="shared" si="4"/>
        <v>30</v>
      </c>
      <c r="Z35" s="39">
        <f t="shared" si="5"/>
        <v>0.666666666666667</v>
      </c>
      <c r="AA35" s="24"/>
    </row>
    <row r="36" spans="1:27">
      <c r="A36" s="12" t="s">
        <v>60</v>
      </c>
      <c r="B36" s="12">
        <v>8221122132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>
        <v>20</v>
      </c>
      <c r="N36" s="11">
        <v>79.59</v>
      </c>
      <c r="O36" s="22">
        <f t="shared" si="0"/>
        <v>39.795</v>
      </c>
      <c r="P36" s="24"/>
      <c r="Q36" s="33">
        <v>4</v>
      </c>
      <c r="R36" s="34"/>
      <c r="S36" s="11">
        <v>0.8</v>
      </c>
      <c r="T36" s="6">
        <f t="shared" si="1"/>
        <v>0.96</v>
      </c>
      <c r="U36" s="11">
        <v>60</v>
      </c>
      <c r="V36" s="11">
        <v>4</v>
      </c>
      <c r="W36" s="11">
        <v>6.4</v>
      </c>
      <c r="X36" s="22">
        <f t="shared" si="3"/>
        <v>67.155</v>
      </c>
      <c r="Y36" s="6">
        <f t="shared" si="4"/>
        <v>31</v>
      </c>
      <c r="Z36" s="39">
        <f t="shared" si="5"/>
        <v>0.688888888888889</v>
      </c>
      <c r="AA36" s="24"/>
    </row>
    <row r="37" spans="1:27">
      <c r="A37" s="12" t="s">
        <v>61</v>
      </c>
      <c r="B37" s="12">
        <v>8221122109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>
        <v>20</v>
      </c>
      <c r="N37" s="11">
        <v>79.65</v>
      </c>
      <c r="O37" s="22">
        <f t="shared" si="0"/>
        <v>39.825</v>
      </c>
      <c r="P37" s="24"/>
      <c r="Q37" s="33">
        <v>4</v>
      </c>
      <c r="R37" s="34"/>
      <c r="S37" s="11">
        <v>0.5</v>
      </c>
      <c r="T37" s="6">
        <f t="shared" si="1"/>
        <v>0.9</v>
      </c>
      <c r="U37" s="11">
        <v>60</v>
      </c>
      <c r="V37" s="11">
        <v>4</v>
      </c>
      <c r="W37" s="6">
        <f>(U37+V37)*0.1</f>
        <v>6.4</v>
      </c>
      <c r="X37" s="22">
        <f t="shared" si="3"/>
        <v>67.125</v>
      </c>
      <c r="Y37" s="6">
        <f t="shared" si="4"/>
        <v>32</v>
      </c>
      <c r="Z37" s="39">
        <f t="shared" si="5"/>
        <v>0.711111111111111</v>
      </c>
      <c r="AA37" s="24"/>
    </row>
    <row r="38" spans="1:27">
      <c r="A38" s="12" t="s">
        <v>62</v>
      </c>
      <c r="B38" s="12">
        <v>8221122097</v>
      </c>
      <c r="C38" s="6">
        <v>-1</v>
      </c>
      <c r="D38" s="6"/>
      <c r="E38" s="6"/>
      <c r="F38" s="6"/>
      <c r="G38" s="6"/>
      <c r="H38" s="6"/>
      <c r="I38" s="6"/>
      <c r="J38" s="6"/>
      <c r="K38" s="6"/>
      <c r="L38" s="6"/>
      <c r="M38" s="6">
        <v>19.8</v>
      </c>
      <c r="N38" s="6">
        <v>79.94</v>
      </c>
      <c r="O38" s="22">
        <f t="shared" si="0"/>
        <v>39.97</v>
      </c>
      <c r="P38" s="24"/>
      <c r="Q38" s="33">
        <v>4</v>
      </c>
      <c r="R38" s="7"/>
      <c r="S38" s="6"/>
      <c r="T38" s="6">
        <f t="shared" si="1"/>
        <v>0.8</v>
      </c>
      <c r="U38" s="6">
        <v>60</v>
      </c>
      <c r="V38" s="6">
        <v>4</v>
      </c>
      <c r="W38" s="6">
        <f>(U38+V38)*0.1</f>
        <v>6.4</v>
      </c>
      <c r="X38" s="22">
        <f t="shared" si="3"/>
        <v>66.97</v>
      </c>
      <c r="Y38" s="6">
        <f t="shared" si="4"/>
        <v>33</v>
      </c>
      <c r="Z38" s="39">
        <f t="shared" si="5"/>
        <v>0.733333333333333</v>
      </c>
      <c r="AA38" s="24"/>
    </row>
    <row r="39" spans="1:27">
      <c r="A39" s="12" t="s">
        <v>63</v>
      </c>
      <c r="B39" s="12">
        <v>8221122093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>
        <v>20</v>
      </c>
      <c r="N39" s="6">
        <v>79.18</v>
      </c>
      <c r="O39" s="22">
        <f t="shared" si="0"/>
        <v>39.59</v>
      </c>
      <c r="P39" s="24"/>
      <c r="Q39" s="33">
        <v>4</v>
      </c>
      <c r="R39" s="7"/>
      <c r="S39" s="6"/>
      <c r="T39" s="6">
        <f t="shared" si="1"/>
        <v>0.8</v>
      </c>
      <c r="U39" s="6">
        <v>60</v>
      </c>
      <c r="V39" s="6">
        <v>4</v>
      </c>
      <c r="W39" s="6">
        <f>(U39+V39)*0.1</f>
        <v>6.4</v>
      </c>
      <c r="X39" s="22">
        <f t="shared" si="3"/>
        <v>66.79</v>
      </c>
      <c r="Y39" s="6">
        <f t="shared" si="4"/>
        <v>34</v>
      </c>
      <c r="Z39" s="39">
        <f t="shared" si="5"/>
        <v>0.755555555555556</v>
      </c>
      <c r="AA39" s="24"/>
    </row>
    <row r="40" spans="1:27">
      <c r="A40" s="12" t="s">
        <v>64</v>
      </c>
      <c r="B40" s="12">
        <v>8221122134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>
        <v>20</v>
      </c>
      <c r="N40" s="11">
        <v>79.18</v>
      </c>
      <c r="O40" s="22">
        <f t="shared" si="0"/>
        <v>39.59</v>
      </c>
      <c r="P40" s="24"/>
      <c r="Q40" s="33">
        <v>4</v>
      </c>
      <c r="R40" s="34"/>
      <c r="S40" s="11"/>
      <c r="T40" s="6">
        <f t="shared" si="1"/>
        <v>0.8</v>
      </c>
      <c r="U40" s="11">
        <v>60</v>
      </c>
      <c r="V40" s="11">
        <v>4</v>
      </c>
      <c r="W40" s="11">
        <v>6.4</v>
      </c>
      <c r="X40" s="22">
        <f t="shared" si="3"/>
        <v>66.79</v>
      </c>
      <c r="Y40" s="6">
        <f t="shared" si="4"/>
        <v>34</v>
      </c>
      <c r="Z40" s="39">
        <f t="shared" si="5"/>
        <v>0.755555555555556</v>
      </c>
      <c r="AA40" s="24"/>
    </row>
    <row r="41" spans="1:27">
      <c r="A41" s="12" t="s">
        <v>65</v>
      </c>
      <c r="B41" s="12">
        <v>8221122128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>
        <v>20</v>
      </c>
      <c r="N41" s="11">
        <v>78.82</v>
      </c>
      <c r="O41" s="22">
        <f t="shared" si="0"/>
        <v>39.41</v>
      </c>
      <c r="P41" s="24"/>
      <c r="Q41" s="33">
        <v>4</v>
      </c>
      <c r="R41" s="34"/>
      <c r="S41" s="11">
        <v>0.5</v>
      </c>
      <c r="T41" s="6">
        <f t="shared" si="1"/>
        <v>0.9</v>
      </c>
      <c r="U41" s="11">
        <v>60</v>
      </c>
      <c r="V41" s="11">
        <v>4</v>
      </c>
      <c r="W41" s="11">
        <v>6.4</v>
      </c>
      <c r="X41" s="22">
        <f t="shared" si="3"/>
        <v>66.71</v>
      </c>
      <c r="Y41" s="6">
        <f t="shared" si="4"/>
        <v>36</v>
      </c>
      <c r="Z41" s="39">
        <f t="shared" si="5"/>
        <v>0.8</v>
      </c>
      <c r="AA41" s="24"/>
    </row>
    <row r="42" spans="1:27">
      <c r="A42" s="12" t="s">
        <v>66</v>
      </c>
      <c r="B42" s="12">
        <v>8221122119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>
        <v>20</v>
      </c>
      <c r="N42" s="11">
        <v>77.94</v>
      </c>
      <c r="O42" s="22">
        <f t="shared" si="0"/>
        <v>38.97</v>
      </c>
      <c r="P42" s="24"/>
      <c r="Q42" s="33">
        <v>4</v>
      </c>
      <c r="R42" s="34"/>
      <c r="S42" s="11"/>
      <c r="T42" s="6">
        <f t="shared" si="1"/>
        <v>0.8</v>
      </c>
      <c r="U42" s="11">
        <v>60</v>
      </c>
      <c r="V42" s="11">
        <v>4</v>
      </c>
      <c r="W42" s="6">
        <f>(U42+V42)*0.1</f>
        <v>6.4</v>
      </c>
      <c r="X42" s="22">
        <f t="shared" si="3"/>
        <v>66.17</v>
      </c>
      <c r="Y42" s="6">
        <f t="shared" si="4"/>
        <v>37</v>
      </c>
      <c r="Z42" s="39">
        <f t="shared" si="5"/>
        <v>0.822222222222222</v>
      </c>
      <c r="AA42" s="24"/>
    </row>
    <row r="43" spans="1:27">
      <c r="A43" s="12" t="s">
        <v>67</v>
      </c>
      <c r="B43" s="12">
        <v>8221122130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>
        <v>20</v>
      </c>
      <c r="N43" s="11">
        <v>76.53</v>
      </c>
      <c r="O43" s="22">
        <f t="shared" si="0"/>
        <v>38.265</v>
      </c>
      <c r="P43" s="24"/>
      <c r="Q43" s="33">
        <v>4</v>
      </c>
      <c r="R43" s="34"/>
      <c r="S43" s="11"/>
      <c r="T43" s="6">
        <f t="shared" si="1"/>
        <v>0.8</v>
      </c>
      <c r="U43" s="11">
        <v>60</v>
      </c>
      <c r="V43" s="11">
        <v>4</v>
      </c>
      <c r="W43" s="11">
        <v>6.4</v>
      </c>
      <c r="X43" s="22">
        <f t="shared" si="3"/>
        <v>65.465</v>
      </c>
      <c r="Y43" s="6">
        <f t="shared" si="4"/>
        <v>38</v>
      </c>
      <c r="Z43" s="39">
        <f t="shared" si="5"/>
        <v>0.844444444444444</v>
      </c>
      <c r="AA43" s="24"/>
    </row>
    <row r="44" spans="1:27">
      <c r="A44" s="12" t="s">
        <v>68</v>
      </c>
      <c r="B44" s="12">
        <v>8221122125</v>
      </c>
      <c r="C44" s="11">
        <v>-2</v>
      </c>
      <c r="D44" s="11"/>
      <c r="E44" s="11"/>
      <c r="F44" s="11"/>
      <c r="G44" s="11"/>
      <c r="H44" s="11"/>
      <c r="I44" s="11"/>
      <c r="J44" s="11"/>
      <c r="K44" s="11"/>
      <c r="L44" s="11"/>
      <c r="M44" s="11">
        <v>19.6</v>
      </c>
      <c r="N44" s="11">
        <v>75.12</v>
      </c>
      <c r="O44" s="22">
        <f t="shared" si="0"/>
        <v>37.56</v>
      </c>
      <c r="P44" s="24"/>
      <c r="Q44" s="33">
        <v>4</v>
      </c>
      <c r="R44" s="34"/>
      <c r="S44" s="11"/>
      <c r="T44" s="6">
        <f t="shared" si="1"/>
        <v>0.8</v>
      </c>
      <c r="U44" s="11">
        <v>60</v>
      </c>
      <c r="V44" s="11">
        <v>4</v>
      </c>
      <c r="W44" s="6">
        <f>(U44+V44)*0.1</f>
        <v>6.4</v>
      </c>
      <c r="X44" s="22">
        <f t="shared" si="3"/>
        <v>64.36</v>
      </c>
      <c r="Y44" s="6">
        <f t="shared" si="4"/>
        <v>39</v>
      </c>
      <c r="Z44" s="39">
        <f t="shared" si="5"/>
        <v>0.866666666666667</v>
      </c>
      <c r="AA44" s="24"/>
    </row>
    <row r="45" spans="1:27">
      <c r="A45" s="12" t="s">
        <v>69</v>
      </c>
      <c r="B45" s="12">
        <v>8221122100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>
        <v>20</v>
      </c>
      <c r="N45" s="11">
        <v>73.65</v>
      </c>
      <c r="O45" s="22">
        <f t="shared" si="0"/>
        <v>36.825</v>
      </c>
      <c r="P45" s="24"/>
      <c r="Q45" s="33">
        <v>4</v>
      </c>
      <c r="R45" s="34"/>
      <c r="S45" s="11"/>
      <c r="T45" s="6">
        <f t="shared" si="1"/>
        <v>0.8</v>
      </c>
      <c r="U45" s="11">
        <v>60</v>
      </c>
      <c r="V45" s="6">
        <v>4</v>
      </c>
      <c r="W45" s="6">
        <f>(U45+V45)*0.1</f>
        <v>6.4</v>
      </c>
      <c r="X45" s="22">
        <f t="shared" si="3"/>
        <v>64.025</v>
      </c>
      <c r="Y45" s="6">
        <f t="shared" si="4"/>
        <v>40</v>
      </c>
      <c r="Z45" s="39">
        <f t="shared" si="5"/>
        <v>0.888888888888889</v>
      </c>
      <c r="AA45" s="24"/>
    </row>
    <row r="46" spans="1:27">
      <c r="A46" s="12" t="s">
        <v>70</v>
      </c>
      <c r="B46" s="12">
        <v>8221122127</v>
      </c>
      <c r="C46" s="11">
        <v>-15</v>
      </c>
      <c r="D46" s="11"/>
      <c r="E46" s="11"/>
      <c r="F46" s="11"/>
      <c r="G46" s="11"/>
      <c r="H46" s="11"/>
      <c r="I46" s="11"/>
      <c r="J46" s="11"/>
      <c r="K46" s="11"/>
      <c r="L46" s="11"/>
      <c r="M46" s="11">
        <v>17</v>
      </c>
      <c r="N46" s="11">
        <v>78</v>
      </c>
      <c r="O46" s="22">
        <f t="shared" si="0"/>
        <v>39</v>
      </c>
      <c r="P46" s="24"/>
      <c r="Q46" s="33">
        <v>4</v>
      </c>
      <c r="R46" s="34"/>
      <c r="S46" s="11"/>
      <c r="T46" s="6">
        <f t="shared" si="1"/>
        <v>0.8</v>
      </c>
      <c r="U46" s="11">
        <v>60</v>
      </c>
      <c r="V46" s="11">
        <v>4</v>
      </c>
      <c r="W46" s="11">
        <v>6.4</v>
      </c>
      <c r="X46" s="22">
        <f t="shared" si="3"/>
        <v>63.2</v>
      </c>
      <c r="Y46" s="6">
        <f t="shared" si="4"/>
        <v>41</v>
      </c>
      <c r="Z46" s="39">
        <f t="shared" si="5"/>
        <v>0.911111111111111</v>
      </c>
      <c r="AA46" s="24"/>
    </row>
    <row r="47" spans="1:27">
      <c r="A47" s="12" t="s">
        <v>71</v>
      </c>
      <c r="B47" s="12">
        <v>8221122099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>
        <v>20</v>
      </c>
      <c r="N47" s="11">
        <v>68.94</v>
      </c>
      <c r="O47" s="22">
        <f t="shared" si="0"/>
        <v>34.47</v>
      </c>
      <c r="P47" s="24"/>
      <c r="Q47" s="33">
        <v>4</v>
      </c>
      <c r="R47" s="34"/>
      <c r="S47" s="11">
        <v>0.5</v>
      </c>
      <c r="T47" s="6">
        <f t="shared" si="1"/>
        <v>0.9</v>
      </c>
      <c r="U47" s="11">
        <v>60</v>
      </c>
      <c r="V47" s="6">
        <v>4</v>
      </c>
      <c r="W47" s="6">
        <f>(U47+V47)*0.1</f>
        <v>6.4</v>
      </c>
      <c r="X47" s="22">
        <f t="shared" si="3"/>
        <v>61.77</v>
      </c>
      <c r="Y47" s="6">
        <f t="shared" si="4"/>
        <v>42</v>
      </c>
      <c r="Z47" s="39">
        <f t="shared" si="5"/>
        <v>0.933333333333333</v>
      </c>
      <c r="AA47" s="24"/>
    </row>
    <row r="48" spans="1:27">
      <c r="A48" s="12" t="s">
        <v>72</v>
      </c>
      <c r="B48" s="12">
        <v>8221122126</v>
      </c>
      <c r="C48" s="11">
        <v>-6</v>
      </c>
      <c r="D48" s="11"/>
      <c r="E48" s="11"/>
      <c r="F48" s="11"/>
      <c r="G48" s="11"/>
      <c r="H48" s="11"/>
      <c r="I48" s="11"/>
      <c r="J48" s="11"/>
      <c r="K48" s="11"/>
      <c r="L48" s="11"/>
      <c r="M48" s="11">
        <v>18.8</v>
      </c>
      <c r="N48" s="11">
        <v>66.53</v>
      </c>
      <c r="O48" s="22">
        <f t="shared" si="0"/>
        <v>33.265</v>
      </c>
      <c r="P48" s="24"/>
      <c r="Q48" s="33">
        <v>4</v>
      </c>
      <c r="R48" s="34"/>
      <c r="S48" s="11"/>
      <c r="T48" s="6">
        <f t="shared" si="1"/>
        <v>0.8</v>
      </c>
      <c r="U48" s="11">
        <v>60</v>
      </c>
      <c r="V48" s="11">
        <v>4</v>
      </c>
      <c r="W48" s="6">
        <f>(U48+V48)*0.1</f>
        <v>6.4</v>
      </c>
      <c r="X48" s="22">
        <f t="shared" si="3"/>
        <v>59.265</v>
      </c>
      <c r="Y48" s="6">
        <f t="shared" si="4"/>
        <v>43</v>
      </c>
      <c r="Z48" s="39">
        <f t="shared" si="5"/>
        <v>0.955555555555556</v>
      </c>
      <c r="AA48" s="24"/>
    </row>
    <row r="49" spans="1:27">
      <c r="A49" s="12" t="s">
        <v>73</v>
      </c>
      <c r="B49" s="12">
        <v>8221122135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>
        <v>20</v>
      </c>
      <c r="N49" s="11">
        <v>59</v>
      </c>
      <c r="O49" s="22">
        <f t="shared" si="0"/>
        <v>29.5</v>
      </c>
      <c r="P49" s="24"/>
      <c r="Q49" s="33">
        <v>4</v>
      </c>
      <c r="R49" s="34"/>
      <c r="S49" s="11"/>
      <c r="T49" s="6">
        <f t="shared" si="1"/>
        <v>0.8</v>
      </c>
      <c r="U49" s="11">
        <v>60</v>
      </c>
      <c r="V49" s="11">
        <v>4</v>
      </c>
      <c r="W49" s="11">
        <v>6.4</v>
      </c>
      <c r="X49" s="22">
        <f t="shared" si="3"/>
        <v>56.7</v>
      </c>
      <c r="Y49" s="6">
        <f t="shared" si="4"/>
        <v>44</v>
      </c>
      <c r="Z49" s="39">
        <f t="shared" si="5"/>
        <v>0.977777777777778</v>
      </c>
      <c r="AA49" s="24"/>
    </row>
    <row r="50" spans="1:27">
      <c r="A50" s="12" t="s">
        <v>74</v>
      </c>
      <c r="B50" s="12">
        <v>8221122129</v>
      </c>
      <c r="C50" s="11">
        <v>-30</v>
      </c>
      <c r="D50" s="11"/>
      <c r="E50" s="11"/>
      <c r="F50" s="11"/>
      <c r="G50" s="11"/>
      <c r="H50" s="11"/>
      <c r="I50" s="11"/>
      <c r="J50" s="11"/>
      <c r="K50" s="11"/>
      <c r="L50" s="11"/>
      <c r="M50" s="11">
        <v>14</v>
      </c>
      <c r="N50" s="11">
        <v>50.9</v>
      </c>
      <c r="O50" s="22">
        <f t="shared" si="0"/>
        <v>25.45</v>
      </c>
      <c r="P50" s="24"/>
      <c r="Q50" s="33">
        <v>4</v>
      </c>
      <c r="R50" s="34"/>
      <c r="S50" s="11"/>
      <c r="T50" s="6">
        <f t="shared" si="1"/>
        <v>0.8</v>
      </c>
      <c r="U50" s="11">
        <v>60</v>
      </c>
      <c r="V50" s="11">
        <v>4</v>
      </c>
      <c r="W50" s="11">
        <v>6.4</v>
      </c>
      <c r="X50" s="22">
        <f t="shared" si="3"/>
        <v>46.65</v>
      </c>
      <c r="Y50" s="6">
        <f t="shared" si="4"/>
        <v>45</v>
      </c>
      <c r="Z50" s="39">
        <f t="shared" si="5"/>
        <v>1</v>
      </c>
      <c r="AA50" s="24"/>
    </row>
    <row r="51" spans="1:27">
      <c r="A51" s="13" t="s">
        <v>75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40"/>
      <c r="AA51" s="14"/>
    </row>
    <row r="52" spans="1:27">
      <c r="A52" s="13" t="s">
        <v>76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40"/>
      <c r="AA52" s="14"/>
    </row>
    <row r="53" spans="1:27">
      <c r="A53" s="14" t="s">
        <v>77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40"/>
      <c r="AA53" s="14"/>
    </row>
    <row r="54" spans="1:27">
      <c r="A54" s="13" t="s">
        <v>78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40"/>
      <c r="AA54" s="14"/>
    </row>
    <row r="55" spans="1:27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40"/>
      <c r="AA55" s="14"/>
    </row>
    <row r="56" spans="1:27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40"/>
      <c r="AA56" s="14"/>
    </row>
    <row r="57" spans="1:27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40"/>
      <c r="AA57" s="14"/>
    </row>
    <row r="58" spans="1:27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40"/>
      <c r="AA58" s="14"/>
    </row>
    <row r="59" spans="1:27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40"/>
      <c r="AA59" s="14"/>
    </row>
    <row r="60" spans="1:27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40"/>
      <c r="AA60" s="14"/>
    </row>
    <row r="61" spans="1:27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40"/>
      <c r="AA61" s="14"/>
    </row>
    <row r="62" spans="1:27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40"/>
      <c r="AA62" s="14"/>
    </row>
    <row r="63" spans="1:27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40"/>
      <c r="AA63" s="14"/>
    </row>
    <row r="64" spans="1:27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40"/>
      <c r="AA64" s="14"/>
    </row>
    <row r="65" spans="1:27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40"/>
      <c r="AA65" s="14"/>
    </row>
    <row r="66" spans="1:27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40"/>
      <c r="AA66" s="14"/>
    </row>
    <row r="67" spans="1:27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40"/>
      <c r="AA67" s="14"/>
    </row>
    <row r="68" spans="1:27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40"/>
      <c r="AA68" s="14"/>
    </row>
    <row r="69" spans="1:27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40"/>
      <c r="AA69" s="14"/>
    </row>
    <row r="70" spans="1:27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40"/>
      <c r="AA70" s="14"/>
    </row>
    <row r="71" spans="1:27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40"/>
      <c r="AA71" s="14"/>
    </row>
    <row r="72" spans="1:27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40"/>
      <c r="AA72" s="14"/>
    </row>
    <row r="73" spans="1:27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40"/>
      <c r="AA73" s="14"/>
    </row>
    <row r="74" spans="1:27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40"/>
      <c r="AA74" s="14"/>
    </row>
    <row r="75" spans="1:27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40"/>
      <c r="AA75" s="14"/>
    </row>
    <row r="76" spans="1:27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40"/>
      <c r="AA76" s="14"/>
    </row>
    <row r="77" spans="1:27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40"/>
      <c r="AA77" s="14"/>
    </row>
    <row r="78" spans="1:27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40"/>
      <c r="AA78" s="14"/>
    </row>
    <row r="79" spans="1:27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40"/>
      <c r="AA79" s="14"/>
    </row>
    <row r="80" spans="1:27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40"/>
      <c r="AA80" s="14"/>
    </row>
    <row r="81" spans="1:27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40"/>
      <c r="AA81" s="14"/>
    </row>
    <row r="82" spans="1:27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40"/>
      <c r="AA82" s="14"/>
    </row>
    <row r="83" spans="1:27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40"/>
      <c r="AA83" s="14"/>
    </row>
    <row r="84" spans="1:27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40"/>
      <c r="AA84" s="14"/>
    </row>
    <row r="85" spans="1:27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40"/>
      <c r="AA85" s="14"/>
    </row>
    <row r="86" spans="1:27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40"/>
      <c r="AA86" s="14"/>
    </row>
    <row r="87" spans="1:27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40"/>
      <c r="AA87" s="14"/>
    </row>
    <row r="88" spans="1:27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40"/>
      <c r="AA88" s="14"/>
    </row>
    <row r="89" spans="1:27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40"/>
      <c r="AA89" s="14"/>
    </row>
    <row r="90" spans="1:27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40"/>
      <c r="AA90" s="14"/>
    </row>
    <row r="91" spans="1:27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40"/>
      <c r="AA91" s="14"/>
    </row>
    <row r="92" spans="1:27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40"/>
      <c r="AA92" s="14"/>
    </row>
    <row r="93" spans="1:27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40"/>
      <c r="AA93" s="14"/>
    </row>
    <row r="94" spans="1:27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40"/>
      <c r="AA94" s="14"/>
    </row>
    <row r="95" spans="1:27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40"/>
      <c r="AA95" s="14"/>
    </row>
    <row r="96" spans="1:27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40"/>
      <c r="AA96" s="14"/>
    </row>
    <row r="97" spans="1:27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40"/>
      <c r="AA97" s="14"/>
    </row>
    <row r="98" spans="1:27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40"/>
      <c r="AA98" s="14"/>
    </row>
    <row r="99" spans="1:27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40"/>
      <c r="AA99" s="14"/>
    </row>
    <row r="100" spans="1:27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40"/>
      <c r="AA100" s="14"/>
    </row>
    <row r="101" spans="1:27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40"/>
      <c r="AA101" s="14"/>
    </row>
    <row r="102" spans="1:27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40"/>
      <c r="AA102" s="14"/>
    </row>
    <row r="103" spans="1:27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40"/>
      <c r="AA103" s="14"/>
    </row>
    <row r="104" spans="1:27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40"/>
      <c r="AA104" s="14"/>
    </row>
    <row r="105" spans="1:27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40"/>
      <c r="AA105" s="14"/>
    </row>
    <row r="106" spans="1:27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40"/>
      <c r="AA106" s="14"/>
    </row>
    <row r="107" spans="1:27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40"/>
      <c r="AA107" s="14"/>
    </row>
    <row r="108" spans="1:27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40"/>
      <c r="AA108" s="14"/>
    </row>
    <row r="109" spans="1:27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40"/>
      <c r="AA109" s="14"/>
    </row>
    <row r="110" spans="1:27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40"/>
      <c r="AA110" s="14"/>
    </row>
    <row r="111" spans="1:27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40"/>
      <c r="AA111" s="14"/>
    </row>
    <row r="112" spans="1:27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40"/>
      <c r="AA112" s="14"/>
    </row>
    <row r="113" spans="1:27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40"/>
      <c r="AA113" s="14"/>
    </row>
    <row r="114" spans="1:27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40"/>
      <c r="AA114" s="14"/>
    </row>
    <row r="115" spans="1:27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40"/>
      <c r="AA115" s="14"/>
    </row>
    <row r="116" spans="1:27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40"/>
      <c r="AA116" s="14"/>
    </row>
    <row r="117" spans="1:27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40"/>
      <c r="AA117" s="14"/>
    </row>
    <row r="118" spans="1:27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40"/>
      <c r="AA118" s="14"/>
    </row>
    <row r="119" spans="1:27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40"/>
      <c r="AA119" s="14"/>
    </row>
    <row r="120" spans="1:27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40"/>
      <c r="AA120" s="14"/>
    </row>
    <row r="121" spans="1:27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40"/>
      <c r="AA121" s="14"/>
    </row>
    <row r="122" spans="1:27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40"/>
      <c r="AA122" s="14"/>
    </row>
    <row r="123" spans="1:27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40"/>
      <c r="AA123" s="14"/>
    </row>
    <row r="124" spans="1:27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40"/>
      <c r="AA124" s="14"/>
    </row>
    <row r="125" spans="1:27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40"/>
      <c r="AA125" s="14"/>
    </row>
    <row r="126" spans="1:27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40"/>
      <c r="AA126" s="14"/>
    </row>
    <row r="127" spans="1:27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40"/>
      <c r="AA127" s="14"/>
    </row>
    <row r="128" spans="1:27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40"/>
      <c r="AA128" s="14"/>
    </row>
    <row r="129" spans="1:27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40"/>
      <c r="AA129" s="14"/>
    </row>
    <row r="130" spans="1:27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40"/>
      <c r="AA130" s="14"/>
    </row>
    <row r="131" spans="1:27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40"/>
      <c r="AA131" s="14"/>
    </row>
    <row r="132" spans="1:27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40"/>
      <c r="AA132" s="14"/>
    </row>
    <row r="133" spans="1:27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40"/>
      <c r="AA133" s="14"/>
    </row>
    <row r="134" spans="1:27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40"/>
      <c r="AA134" s="14"/>
    </row>
    <row r="135" spans="1:27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40"/>
      <c r="AA135" s="14"/>
    </row>
    <row r="136" spans="1:27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40"/>
      <c r="AA136" s="14"/>
    </row>
    <row r="137" spans="1:27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40"/>
      <c r="AA137" s="14"/>
    </row>
    <row r="138" spans="1:27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40"/>
      <c r="AA138" s="14"/>
    </row>
    <row r="139" spans="1:27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40"/>
      <c r="AA139" s="14"/>
    </row>
    <row r="140" spans="1:27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40"/>
      <c r="AA140" s="14"/>
    </row>
    <row r="141" spans="1:27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40"/>
      <c r="AA141" s="14"/>
    </row>
    <row r="142" spans="1:27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40"/>
      <c r="AA142" s="14"/>
    </row>
    <row r="143" spans="1:27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40"/>
      <c r="AA143" s="14"/>
    </row>
    <row r="144" spans="1:27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40"/>
      <c r="AA144" s="14"/>
    </row>
    <row r="145" spans="1:27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40"/>
      <c r="AA145" s="14"/>
    </row>
    <row r="146" spans="1:27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40"/>
      <c r="AA146" s="14"/>
    </row>
    <row r="147" spans="1:27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40"/>
      <c r="AA147" s="14"/>
    </row>
    <row r="148" spans="1:27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40"/>
      <c r="AA148" s="14"/>
    </row>
    <row r="149" spans="1:27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40"/>
      <c r="AA149" s="14"/>
    </row>
    <row r="150" spans="1:27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40"/>
      <c r="AA150" s="14"/>
    </row>
    <row r="151" spans="1:27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40"/>
      <c r="AA151" s="14"/>
    </row>
    <row r="152" spans="1:27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40"/>
      <c r="AA152" s="14"/>
    </row>
    <row r="153" spans="1:27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40"/>
      <c r="AA153" s="14"/>
    </row>
    <row r="154" spans="1:27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40"/>
      <c r="AA154" s="14"/>
    </row>
    <row r="155" spans="1:27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40"/>
      <c r="AA155" s="14"/>
    </row>
    <row r="156" spans="1:27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40"/>
      <c r="AA156" s="14"/>
    </row>
    <row r="157" spans="1:27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40"/>
      <c r="AA157" s="14"/>
    </row>
    <row r="158" spans="1:27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40"/>
      <c r="AA158" s="14"/>
    </row>
    <row r="159" spans="1:27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40"/>
      <c r="AA159" s="14"/>
    </row>
    <row r="160" spans="1:27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40"/>
      <c r="AA160" s="14"/>
    </row>
    <row r="161" spans="1:27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40"/>
      <c r="AA161" s="14"/>
    </row>
    <row r="162" spans="1:27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40"/>
      <c r="AA162" s="14"/>
    </row>
    <row r="163" spans="1:27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40"/>
      <c r="AA163" s="14"/>
    </row>
    <row r="164" spans="1:27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40"/>
      <c r="AA164" s="14"/>
    </row>
    <row r="165" spans="1:27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40"/>
      <c r="AA165" s="14"/>
    </row>
    <row r="166" spans="1:27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40"/>
      <c r="AA166" s="14"/>
    </row>
    <row r="167" spans="1:27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40"/>
      <c r="AA167" s="14"/>
    </row>
    <row r="168" spans="1:27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40"/>
      <c r="AA168" s="14"/>
    </row>
    <row r="169" spans="1:27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40"/>
      <c r="AA169" s="14"/>
    </row>
    <row r="170" spans="1:27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40"/>
      <c r="AA170" s="14"/>
    </row>
    <row r="171" spans="1:27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40"/>
      <c r="AA171" s="14"/>
    </row>
    <row r="172" spans="1:27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40"/>
      <c r="AA172" s="14"/>
    </row>
    <row r="173" spans="1:27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40"/>
      <c r="AA173" s="14"/>
    </row>
    <row r="174" spans="1:27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40"/>
      <c r="AA174" s="14"/>
    </row>
    <row r="175" spans="1:27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40"/>
      <c r="AA175" s="14"/>
    </row>
    <row r="176" spans="1:27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40"/>
      <c r="AA176" s="14"/>
    </row>
    <row r="177" spans="1:27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40"/>
      <c r="AA177" s="14"/>
    </row>
    <row r="178" spans="1:27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40"/>
      <c r="AA178" s="14"/>
    </row>
    <row r="179" spans="1:27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40"/>
      <c r="AA179" s="14"/>
    </row>
    <row r="180" spans="1:27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40"/>
      <c r="AA180" s="14"/>
    </row>
    <row r="181" spans="1:27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40"/>
      <c r="AA181" s="14"/>
    </row>
    <row r="182" spans="1:27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40"/>
      <c r="AA182" s="14"/>
    </row>
    <row r="183" spans="1:27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40"/>
      <c r="AA183" s="14"/>
    </row>
    <row r="184" spans="1:27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40"/>
      <c r="AA184" s="14"/>
    </row>
    <row r="185" spans="1:27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40"/>
      <c r="AA185" s="14"/>
    </row>
    <row r="186" spans="1:27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40"/>
      <c r="AA186" s="14"/>
    </row>
    <row r="187" spans="1:27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40"/>
      <c r="AA187" s="14"/>
    </row>
    <row r="188" spans="1:27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40"/>
      <c r="AA188" s="14"/>
    </row>
    <row r="189" spans="1:27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40"/>
      <c r="AA189" s="14"/>
    </row>
    <row r="190" spans="1:27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40"/>
      <c r="AA190" s="14"/>
    </row>
    <row r="191" spans="1:27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40"/>
      <c r="AA191" s="14"/>
    </row>
    <row r="192" spans="1:27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40"/>
      <c r="AA192" s="14"/>
    </row>
    <row r="193" spans="1:27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40"/>
      <c r="AA193" s="14"/>
    </row>
    <row r="194" spans="1:27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40"/>
      <c r="AA194" s="14"/>
    </row>
    <row r="195" spans="1:27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40"/>
      <c r="AA195" s="14"/>
    </row>
    <row r="196" spans="1:27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40"/>
      <c r="AA196" s="14"/>
    </row>
    <row r="197" spans="1:27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40"/>
      <c r="AA197" s="14"/>
    </row>
    <row r="198" spans="1:27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40"/>
      <c r="AA198" s="14"/>
    </row>
    <row r="199" spans="1:27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40"/>
      <c r="AA199" s="14"/>
    </row>
    <row r="200" spans="1:27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40"/>
      <c r="AA200" s="14"/>
    </row>
    <row r="201" spans="1:27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40"/>
      <c r="AA201" s="14"/>
    </row>
    <row r="202" spans="1:27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40"/>
      <c r="AA202" s="14"/>
    </row>
    <row r="203" spans="1:27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40"/>
      <c r="AA203" s="14"/>
    </row>
    <row r="204" spans="1:27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40"/>
      <c r="AA204" s="14"/>
    </row>
    <row r="205" spans="1:27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40"/>
      <c r="AA205" s="14"/>
    </row>
    <row r="206" spans="1:27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40"/>
      <c r="AA206" s="14"/>
    </row>
    <row r="207" spans="1:27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40"/>
      <c r="AA207" s="14"/>
    </row>
    <row r="208" spans="1:27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40"/>
      <c r="AA208" s="14"/>
    </row>
    <row r="209" spans="1:27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40"/>
      <c r="AA209" s="14"/>
    </row>
    <row r="210" spans="1:27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40"/>
      <c r="AA210" s="14"/>
    </row>
    <row r="211" spans="1:27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40"/>
      <c r="AA211" s="14"/>
    </row>
    <row r="212" spans="1:27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40"/>
      <c r="AA212" s="14"/>
    </row>
  </sheetData>
  <sortState ref="A6:Y50">
    <sortCondition ref="Y6:Y50"/>
  </sortState>
  <mergeCells count="19">
    <mergeCell ref="C1:AA1"/>
    <mergeCell ref="A2:B2"/>
    <mergeCell ref="D2:M2"/>
    <mergeCell ref="C3:M3"/>
    <mergeCell ref="N3:O3"/>
    <mergeCell ref="P3:T3"/>
    <mergeCell ref="U3:W3"/>
    <mergeCell ref="C4:L4"/>
    <mergeCell ref="A3:A5"/>
    <mergeCell ref="B3:B5"/>
    <mergeCell ref="M4:M5"/>
    <mergeCell ref="N4:N5"/>
    <mergeCell ref="O4:O5"/>
    <mergeCell ref="T4:T5"/>
    <mergeCell ref="W4:W5"/>
    <mergeCell ref="X3:X5"/>
    <mergeCell ref="Y3:Y5"/>
    <mergeCell ref="Z3:Z5"/>
    <mergeCell ref="AA3:AA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学生综合素质测评汇总表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chandelier</cp:lastModifiedBy>
  <dcterms:created xsi:type="dcterms:W3CDTF">2024-09-21T22:32:00Z</dcterms:created>
  <dcterms:modified xsi:type="dcterms:W3CDTF">2024-09-25T01:11:34Z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D4E3B6A755FD4B6F9A915A5EF68D0147_12</vt:lpwstr>
  </property>
  <property fmtid="{D5CDD505-2E9C-101B-9397-08002B2CF9AE}" pid="3" name="KSOProductBuildVer">
    <vt:lpwstr>2052-12.1.0.16120</vt:lpwstr>
  </property>
</Properties>
</file>